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 Tait\Documents\St Martha PC\Finance\Audit\PKF Littlejohn\"/>
    </mc:Choice>
  </mc:AlternateContent>
  <xr:revisionPtr revIDLastSave="0" documentId="8_{272C07A8-5A18-4687-968A-199C04FF2D55}" xr6:coauthVersionLast="43" xr6:coauthVersionMax="43" xr10:uidLastSave="{00000000-0000-0000-0000-000000000000}"/>
  <bookViews>
    <workbookView xWindow="390" yWindow="300" windowWidth="19470" windowHeight="10620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F18" i="2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/>
  <c r="M30" i="1"/>
  <c r="H28" i="1"/>
  <c r="K28" i="1"/>
  <c r="F23" i="1"/>
  <c r="L24" i="1"/>
  <c r="M24" i="1"/>
  <c r="D23" i="1"/>
  <c r="M11" i="1"/>
  <c r="H21" i="1"/>
  <c r="K21" i="1"/>
  <c r="H19" i="1"/>
  <c r="L19" i="1"/>
  <c r="M19" i="1"/>
  <c r="K19" i="1"/>
  <c r="H17" i="1"/>
  <c r="K17" i="1"/>
  <c r="H15" i="1"/>
  <c r="L15" i="1"/>
  <c r="M15" i="1"/>
  <c r="H13" i="1"/>
  <c r="K13" i="1"/>
  <c r="K30" i="1"/>
  <c r="L28" i="1"/>
  <c r="M28" i="1"/>
  <c r="L21" i="1"/>
  <c r="M21" i="1"/>
  <c r="L17" i="1"/>
  <c r="M17" i="1"/>
  <c r="K15" i="1"/>
  <c r="L13" i="1"/>
  <c r="M13" i="1"/>
</calcChain>
</file>

<file path=xl/sharedStrings.xml><?xml version="1.0" encoding="utf-8"?>
<sst xmlns="http://schemas.openxmlformats.org/spreadsheetml/2006/main" count="49" uniqueCount="42">
  <si>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</si>
  <si>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</si>
  <si>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</si>
  <si>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</si>
  <si>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</si>
  <si>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</si>
  <si>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</si>
  <si>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</si>
  <si>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</si>
  <si>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</si>
  <si>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</si>
  <si>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</si>
  <si>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</si>
  <si>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</si>
  <si>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2017/18</t>
  </si>
  <si>
    <t>2018/19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</si>
  <si>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</si>
  <si>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</si>
  <si>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</si>
  <si>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</si>
  <si>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</si>
  <si>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</si>
  <si>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</si>
  <si>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</si>
  <si>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</si>
  <si>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</si>
  <si>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</si>
  <si>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</si>
  <si>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</si>
  <si>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</si>
  <si>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</si>
  <si>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</si>
  <si>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</si>
  <si>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</si>
  <si>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</si>
  <si>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</si>
  <si>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</si>
  <si>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</si>
  <si>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</si>
  <si>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</si>
  <si>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St Martha Parish Council</t>
  </si>
  <si>
    <r>
      <t xml:space="preserve"> £823 refund from HMRC re VAT - period 01/01/07 - 31/12/18 of; </t>
    </r>
    <r>
      <rPr>
        <b/>
        <sz val="11"/>
        <color indexed="8"/>
        <rFont val="Arial"/>
        <family val="2"/>
      </rPr>
      <t>£6</t>
    </r>
    <r>
      <rPr>
        <sz val="11"/>
        <color indexed="8"/>
        <rFont val="Arial"/>
        <family val="2"/>
      </rPr>
      <t xml:space="preserve"> Additional interest on NatWest Reserve Account; £193 grant from GBC for re-planting War Memorial Gardens; £50 donation for a British Legion Silhouette statue at the War Memorial.  </t>
    </r>
    <r>
      <rPr>
        <sz val="11"/>
        <color indexed="10"/>
        <rFont val="Arial"/>
        <family val="2"/>
      </rPr>
      <t>No claim made in 18/19 from Transparency Grant for the Clerk's additional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</si>
</sst>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4" fillId="4" borderId="2" xfId="0" applyFont="1" applyFill="1" applyBorder="1" applyAlignment="1">
      <alignment wrapText="1"/>
    </xf>
    <xf numFmtId="0" fontId="15" fillId="0" borderId="0" xfId="0" applyFont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6" fillId="6" borderId="2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0" applyFont="1" applyFill="1" applyBorder="1" applyAlignment="1">
      <alignment horizontal="left" vertical="top" wrapText="1"/>
    </xf>
    <xf numFmtId="0" fontId="16" fillId="0" borderId="0" xfId="0" applyFont="1"/>
    <xf numFmtId="0" fontId="14" fillId="0" borderId="0" xfId="0" applyFont="1" applyFill="1" applyAlignment="1">
      <alignment wrapText="1"/>
    </xf>
    <xf numFmtId="0" fontId="17" fillId="0" borderId="0" xfId="0" applyFont="1"/>
    <xf numFmtId="0" fontId="18" fillId="0" borderId="0" xfId="0" applyFont="1" applyAlignment="1">
      <alignment horizontal="left" vertical="center" indent="2"/>
    </xf>
    <xf numFmtId="0" fontId="13" fillId="0" borderId="0" xfId="0" applyFont="1"/>
    <xf numFmtId="0" fontId="19" fillId="0" borderId="0" xfId="0" applyFont="1"/>
    <xf numFmtId="0" fontId="0" fillId="0" borderId="3" xfId="0" applyBorder="1"/>
    <xf numFmtId="0" fontId="0" fillId="7" borderId="0" xfId="0" applyFill="1"/>
    <xf numFmtId="0" fontId="13" fillId="0" borderId="4" xfId="0" applyFont="1" applyBorder="1"/>
    <xf numFmtId="0" fontId="14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wrapText="1"/>
    </xf>
    <xf numFmtId="0" fontId="0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topLeftCell="A7" workbookViewId="0">
      <selection activeCell="N11" sqref="N11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9"/>
    </row>
    <row r="2" spans="1:14" ht="15.75" x14ac:dyDescent="0.2">
      <c r="A2" s="29" t="s">
        <v>19</v>
      </c>
      <c r="B2" s="24"/>
      <c r="C2" s="37" t="s">
        <v>40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20</v>
      </c>
      <c r="C3" s="36"/>
      <c r="L3" s="9"/>
    </row>
    <row r="4" spans="1:14" x14ac:dyDescent="0.2">
      <c r="A4" s="1" t="s">
        <v>39</v>
      </c>
    </row>
    <row r="5" spans="1:14" ht="83.25" customHeight="1" x14ac:dyDescent="0.2">
      <c r="A5" s="47" t="s">
        <v>37</v>
      </c>
      <c r="B5" s="48"/>
      <c r="C5" s="48"/>
      <c r="D5" s="48"/>
      <c r="E5" s="48"/>
      <c r="F5" s="48"/>
      <c r="G5" s="48"/>
      <c r="H5" s="48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14</v>
      </c>
      <c r="E8" s="27"/>
      <c r="F8" s="38" t="s">
        <v>15</v>
      </c>
      <c r="G8" s="38" t="s">
        <v>0</v>
      </c>
      <c r="H8" s="38" t="s">
        <v>0</v>
      </c>
      <c r="I8" s="38"/>
      <c r="J8" s="38"/>
      <c r="K8" s="38"/>
      <c r="L8" s="39" t="s">
        <v>17</v>
      </c>
      <c r="M8" s="10" t="s">
        <v>10</v>
      </c>
      <c r="N8" s="40" t="s">
        <v>36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16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3" t="s">
        <v>2</v>
      </c>
      <c r="B11" s="43"/>
      <c r="C11" s="43"/>
      <c r="D11" s="8">
        <v>21010</v>
      </c>
      <c r="F11" s="8">
        <v>23446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4" t="s">
        <v>22</v>
      </c>
      <c r="B13" s="45"/>
      <c r="C13" s="46"/>
      <c r="D13" s="8">
        <v>13706</v>
      </c>
      <c r="F13" s="8">
        <v>14060</v>
      </c>
      <c r="G13" s="5">
        <f>F13-D13</f>
        <v>354</v>
      </c>
      <c r="H13" s="6">
        <f>IF((D13&gt;F13),(D13-F13)/D13,IF(D13&lt;F13,-(D13-F13)/D13,IF(D13=F13,0)))</f>
        <v>2.5828104479789872E-2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IF(H13&lt;15%,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20.100000000000001" customHeight="1" thickBot="1" x14ac:dyDescent="0.25">
      <c r="A15" s="42" t="s">
        <v>3</v>
      </c>
      <c r="B15" s="42"/>
      <c r="C15" s="42"/>
      <c r="D15" s="8">
        <v>175</v>
      </c>
      <c r="F15" s="8">
        <v>1113</v>
      </c>
      <c r="G15" s="5">
        <f>F15-D15</f>
        <v>938</v>
      </c>
      <c r="H15" s="6">
        <f>IF((D15&gt;F15),(D15-F15)/D15,IF(D15&lt;F15,-(D15-F15)/D15,IF(D15=F15,0)))</f>
        <v>5.36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IF(H15&lt;15%,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41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25">
      <c r="A17" s="42" t="s">
        <v>4</v>
      </c>
      <c r="B17" s="42"/>
      <c r="C17" s="42"/>
      <c r="D17" s="8">
        <v>6765</v>
      </c>
      <c r="F17" s="8">
        <v>6720</v>
      </c>
      <c r="G17" s="5">
        <f>F17-D17</f>
        <v>-45</v>
      </c>
      <c r="H17" s="6">
        <f>IF((D17&gt;F17),(D17-F17)/D17,IF(D17&lt;F17,-(D17-F17)/D17,IF(D17=F17,0)))</f>
        <v>6.6518847006651885E-3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IF(H17&lt;15%,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5" thickBot="1" x14ac:dyDescent="0.25">
      <c r="D18" s="5"/>
      <c r="F18" s="5"/>
      <c r="G18" s="5"/>
      <c r="H18" s="6"/>
      <c r="K18" s="4"/>
      <c r="L18" s="4"/>
      <c r="N18" s="23"/>
    </row>
    <row r="19" spans="1:14" ht="20.100000000000001" customHeight="1" thickBot="1" x14ac:dyDescent="0.25">
      <c r="A19" s="42" t="s">
        <v>7</v>
      </c>
      <c r="B19" s="42"/>
      <c r="C19" s="42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IF(H19&lt;15%,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25">
      <c r="A21" s="42" t="s">
        <v>23</v>
      </c>
      <c r="B21" s="42"/>
      <c r="C21" s="42"/>
      <c r="D21" s="8">
        <v>4680</v>
      </c>
      <c r="F21" s="8">
        <v>5149</v>
      </c>
      <c r="G21" s="5">
        <f>F21-D21</f>
        <v>469</v>
      </c>
      <c r="H21" s="6">
        <f>IF((D21&gt;F21),(D21-F21)/D21,IF(D21&lt;F21,-(D21-F21)/D21,IF(D21=F21,0)))</f>
        <v>0.10021367521367522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0</v>
      </c>
      <c r="L21" s="4" t="str">
        <f>IF(H21&lt;15%, "NO","YES")</f>
        <v>NO</v>
      </c>
      <c r="M21" s="10" t="str">
        <f>IF((L21="YES")*AND(I21+J21&lt;1),"Explanation not required, difference less than £200"," ")</f>
        <v xml:space="preserve"> </v>
      </c>
      <c r="N21" s="13"/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f>D11+D13+D15-D17-D19-D21</f>
        <v>23446</v>
      </c>
      <c r="F23" s="2">
        <f>F11+F13+F15-F17-F19-F21</f>
        <v>26750</v>
      </c>
      <c r="G23" s="5"/>
      <c r="H23" s="6"/>
      <c r="K23" s="4"/>
      <c r="L23" s="4"/>
      <c r="M23" s="14" t="s">
        <v>12</v>
      </c>
      <c r="N23" s="23"/>
    </row>
    <row r="24" spans="1:14" s="17" customFormat="1" ht="15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2" t="s">
        <v>9</v>
      </c>
      <c r="B26" s="42"/>
      <c r="C26" s="42"/>
      <c r="D26" s="8">
        <v>0</v>
      </c>
      <c r="F26" s="8">
        <v>0</v>
      </c>
      <c r="G26" s="5"/>
      <c r="H26" s="6"/>
      <c r="K26" s="4"/>
      <c r="L26" s="4"/>
      <c r="M26" s="15" t="s">
        <v>12</v>
      </c>
      <c r="N26" s="23"/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2" t="s">
        <v>8</v>
      </c>
      <c r="B28" s="42"/>
      <c r="C28" s="42"/>
      <c r="D28" s="8">
        <v>38369</v>
      </c>
      <c r="F28" s="8">
        <v>38369</v>
      </c>
      <c r="G28" s="5">
        <f>F28-D28</f>
        <v>0</v>
      </c>
      <c r="H28" s="6">
        <f>IF((D28&gt;F28),(D28-F28)/D28,IF(D28&lt;F28,-(D28-F28)/D28,IF(D28=F28,0)))</f>
        <v>0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 x14ac:dyDescent="0.25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2" t="s">
        <v>6</v>
      </c>
      <c r="B30" s="42"/>
      <c r="C30" s="42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21</v>
      </c>
    </row>
  </sheetData>
  <mergeCells count="11">
    <mergeCell ref="A1:K1"/>
    <mergeCell ref="A26:C26"/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7" sqref="H7"/>
    </sheetView>
  </sheetViews>
  <sheetFormatPr defaultRowHeight="15" x14ac:dyDescent="0.25"/>
  <sheetData>
    <row r="1" spans="1:6" ht="15.75" customHeight="1" x14ac:dyDescent="0.3">
      <c r="A1" s="32" t="s">
        <v>24</v>
      </c>
    </row>
    <row r="2" spans="1:6" ht="15.75" customHeight="1" x14ac:dyDescent="0.25">
      <c r="A2" s="41" t="s">
        <v>38</v>
      </c>
    </row>
    <row r="3" spans="1:6" x14ac:dyDescent="0.25">
      <c r="A3" t="s">
        <v>25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26</v>
      </c>
    </row>
    <row r="7" spans="1:6" x14ac:dyDescent="0.25">
      <c r="B7" s="34" t="s">
        <v>29</v>
      </c>
      <c r="D7" s="34"/>
    </row>
    <row r="8" spans="1:6" ht="15" customHeight="1" x14ac:dyDescent="0.25">
      <c r="B8" s="34" t="s">
        <v>30</v>
      </c>
      <c r="D8" s="34"/>
    </row>
    <row r="9" spans="1:6" x14ac:dyDescent="0.25">
      <c r="B9" s="34" t="s">
        <v>31</v>
      </c>
      <c r="D9" s="34"/>
    </row>
    <row r="10" spans="1:6" x14ac:dyDescent="0.25">
      <c r="B10" s="34" t="s">
        <v>32</v>
      </c>
      <c r="D10" s="34"/>
    </row>
    <row r="11" spans="1:6" x14ac:dyDescent="0.25">
      <c r="B11" s="34" t="s">
        <v>33</v>
      </c>
      <c r="D11" s="34"/>
    </row>
    <row r="12" spans="1:6" x14ac:dyDescent="0.25">
      <c r="B12" s="34" t="s">
        <v>34</v>
      </c>
      <c r="D12" s="34"/>
    </row>
    <row r="13" spans="1:6" x14ac:dyDescent="0.25">
      <c r="B13" s="34" t="s">
        <v>35</v>
      </c>
      <c r="D13" s="34"/>
    </row>
    <row r="14" spans="1:6" x14ac:dyDescent="0.25">
      <c r="E14" s="33">
        <f>SUM(D7:D13)</f>
        <v>0</v>
      </c>
    </row>
    <row r="16" spans="1:6" x14ac:dyDescent="0.25">
      <c r="A16" s="31" t="s">
        <v>27</v>
      </c>
      <c r="D16" s="34"/>
    </row>
    <row r="17" spans="1:6" x14ac:dyDescent="0.25">
      <c r="E17" s="33">
        <f>D16</f>
        <v>0</v>
      </c>
    </row>
    <row r="18" spans="1:6" ht="15.75" thickBot="1" x14ac:dyDescent="0.3">
      <c r="A18" s="31" t="s">
        <v>28</v>
      </c>
      <c r="F18" s="35">
        <f>E14+E17</f>
        <v>0</v>
      </c>
    </row>
    <row r="19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Anne Tait</cp:lastModifiedBy>
  <dcterms:created xsi:type="dcterms:W3CDTF">2012-07-11T10:01:28Z</dcterms:created>
  <dcterms:modified xsi:type="dcterms:W3CDTF">2019-06-30T11:52:55Z</dcterms:modified>
</cp:coreProperties>
</file>